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wvi365-my.sharepoint.com/personal/yahye_waberi_wvi_org/Documents/2025/Odwayne ARP/Approved document for advert/Advertisement odwayne water extension/"/>
    </mc:Choice>
  </mc:AlternateContent>
  <xr:revisionPtr revIDLastSave="4" documentId="8_{20B7911E-B429-465B-BD32-4C16080F066E}" xr6:coauthVersionLast="47" xr6:coauthVersionMax="47" xr10:uidLastSave="{29DC67D3-7148-425A-8570-6D5CD7D14F6A}"/>
  <bookViews>
    <workbookView xWindow="-90" yWindow="-90" windowWidth="19380" windowHeight="11460" activeTab="1" xr2:uid="{00000000-000D-0000-FFFF-FFFF00000000}"/>
  </bookViews>
  <sheets>
    <sheet name="Water extension" sheetId="1" r:id="rId1"/>
    <sheet name="Summary sheet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F29" i="1" l="1"/>
  <c r="D14" i="1"/>
  <c r="F18" i="1" l="1"/>
  <c r="F10" i="1"/>
  <c r="F30" i="1" l="1"/>
  <c r="F31" i="1" s="1"/>
  <c r="C4" i="4" s="1"/>
  <c r="C5" i="4" s="1"/>
</calcChain>
</file>

<file path=xl/sharedStrings.xml><?xml version="1.0" encoding="utf-8"?>
<sst xmlns="http://schemas.openxmlformats.org/spreadsheetml/2006/main" count="58" uniqueCount="44">
  <si>
    <t xml:space="preserve">World Vision International </t>
  </si>
  <si>
    <t xml:space="preserve">BOQ of water pipelie extension in Odweyne town, Odweyne district </t>
  </si>
  <si>
    <t>No</t>
  </si>
  <si>
    <t>Description of Activities.</t>
  </si>
  <si>
    <t>Unit</t>
  </si>
  <si>
    <t>Qty</t>
  </si>
  <si>
    <t xml:space="preserve"> U.Price $ </t>
  </si>
  <si>
    <t xml:space="preserve"> Total cost $ </t>
  </si>
  <si>
    <t>Earthwork, Water Connection, Sumbersible and Accessories.</t>
  </si>
  <si>
    <t>Excavation, backfilling and compacting of pipeline trenches with a depth of 60cm, 40cm wide from Odweine Haffir dam to the elevated tank to a distance of 2225m, and from Elevated tank in the town to the Main pipe going to the town with a distance of 246m, 60cm deep and 40cm wide.</t>
  </si>
  <si>
    <t>m3</t>
  </si>
  <si>
    <t>m</t>
  </si>
  <si>
    <t>Supply and install PN10, 3 inch HDPE  pipe of 246m for the outlet pipe from elevated tank to the main existing water connection . This should includes all necessary fittings, accessories, tools and testing.</t>
  </si>
  <si>
    <t>Sub-total</t>
  </si>
  <si>
    <t>Elevated tank Fencing Rehabilitation</t>
  </si>
  <si>
    <r>
      <t xml:space="preserve">Supply and fix Galvanized chain link wire mesh (2m height and 25m length and </t>
    </r>
    <r>
      <rPr>
        <sz val="12"/>
        <color rgb="FFFF0000"/>
        <rFont val="Gill Sans MT"/>
        <family val="2"/>
      </rPr>
      <t>5mm thickness</t>
    </r>
    <r>
      <rPr>
        <sz val="12"/>
        <color theme="1"/>
        <rFont val="Gill Sans MT"/>
        <family val="2"/>
      </rPr>
      <t>) while removing all existing and damaged fence parts.</t>
    </r>
  </si>
  <si>
    <t>Rolls</t>
  </si>
  <si>
    <t>Supply and Install angular bars of 16 pcs, spaced at 1.5m, each should be 50mmx50mmx4mm, and 3m heigh, each should have 3 fabricated holes fot holding metal posts.</t>
  </si>
  <si>
    <t>Pcs</t>
  </si>
  <si>
    <t>Prepare and cast a plain concrete around a chainlink fence, the concrete should be 0.15m wide, 0,15 deep and 25m long. Use 1:2:4 mix ratio for concrete and install a good formwork.</t>
  </si>
  <si>
    <t>Provide and fix 2 rolls of binding wire each 5kg on top of Chainlink fence.</t>
  </si>
  <si>
    <t>Supply and Install Lockable single gate with 2 inch MS Pipe Frame, 1m wide 2m height with concrete footings.</t>
  </si>
  <si>
    <r>
      <t>Supply and fix Barbed wire of 25Kg, zinc galvanized steel, 25</t>
    </r>
    <r>
      <rPr>
        <sz val="12"/>
        <color rgb="FFFF0000"/>
        <rFont val="Gill Sans MT"/>
        <family val="2"/>
      </rPr>
      <t>m length</t>
    </r>
    <r>
      <rPr>
        <sz val="12"/>
        <color theme="1"/>
        <rFont val="Gill Sans MT"/>
        <family val="2"/>
      </rPr>
      <t xml:space="preserve">, 2mm thick. </t>
    </r>
  </si>
  <si>
    <t>Solar pumping installation</t>
  </si>
  <si>
    <t>Supply, Test and Fix a Grundfos controller; RSI 3x208-240V IP66 7.5kW 31A and connect with a Pump.</t>
  </si>
  <si>
    <r>
      <t xml:space="preserve">Solar module: 14 x NN 350W; 9 ° tilted OR EQUIVALENT, Monocrystalline or equivalent . </t>
    </r>
    <r>
      <rPr>
        <b/>
        <sz val="12"/>
        <color rgb="FF000000"/>
        <rFont val="Gill Sans MT"/>
        <family val="2"/>
      </rPr>
      <t>Provide data sheets for any alternative offered.</t>
    </r>
    <r>
      <rPr>
        <sz val="12"/>
        <color rgb="FF000000"/>
        <rFont val="Gill Sans MT"/>
        <family val="2"/>
      </rPr>
      <t xml:space="preserve"> Note that the Solar panels will be installed in together with existing panels on site</t>
    </r>
  </si>
  <si>
    <t>Well prob sensor</t>
  </si>
  <si>
    <t>PV Disconnect 1000-40-5</t>
  </si>
  <si>
    <t>Cable16 mm² 3-phase cable for power</t>
  </si>
  <si>
    <r>
      <t xml:space="preserve">Framed Solar Mounting structural steelwork; complete with and including all welded and bolted connections; and including one shop coat red oxide, zinc chromate, or similar and approved primer and 2 finishing coats of gloss oil paint after erection as Shown in the design and as directed by the Engineer. </t>
    </r>
    <r>
      <rPr>
        <b/>
        <sz val="12"/>
        <color rgb="FF000000"/>
        <rFont val="Gill Sans MT"/>
        <family val="2"/>
      </rPr>
      <t>The tower to be 3m high on the lowest end</t>
    </r>
    <r>
      <rPr>
        <sz val="12"/>
        <color rgb="FF000000"/>
        <rFont val="Gill Sans MT"/>
        <family val="2"/>
      </rPr>
      <t>. The tower to be encased in of 400x400x1000mm reinforced concrete base pads</t>
    </r>
  </si>
  <si>
    <t>LS</t>
  </si>
  <si>
    <t>Supply, test and install OVR PV 40-1000 P, Surge Protection.</t>
  </si>
  <si>
    <t>SubTotal for elevated tank fencing</t>
  </si>
  <si>
    <t xml:space="preserve">Summary of Odweyne village water extension  </t>
  </si>
  <si>
    <t>Item</t>
  </si>
  <si>
    <t>Description</t>
  </si>
  <si>
    <t>Amount ($)</t>
  </si>
  <si>
    <t>Odweyne Water extension</t>
  </si>
  <si>
    <t xml:space="preserve">Grand Total cost  </t>
  </si>
  <si>
    <t xml:space="preserve">Any other solar accessories and solar packages including wiring assessories for the solar panels and any other that may have not been explicitly covered in this BOQ. Including  U/G Cables,Earthing etc 
</t>
  </si>
  <si>
    <t>Supply and install PN16, 2.5 inch HDPE plastic pipe from earth dam to the existing elevated tank in Odwiene town with a distance of 2225m.This should includes all necessary fittings, accessories, tools and testing.</t>
  </si>
  <si>
    <t>Provide, test and Install of 1 grundfos sumbesible pump; SP 11-27, 1 x 98900422, Rated with 11.7 m³/h, 62.1m head and Power of 5.5Kw, or an alternative approved pump including a power cable with a miniumum lenght of 80m, 6mm2 and with all accessories as per attached document in the Main Haffir dam, and secure it with a Concrete box as per word vision engineer's guidance. In case of an alternative pump, provide the data sheet and the ISO certification</t>
  </si>
  <si>
    <t>Note: All Unit rates should be included a 3% Sales tax for each line item.</t>
  </si>
  <si>
    <t>Total cost of pipeline extention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</si>
</sst>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409]* #,##0.00_ ;_-[$$-409]* \-#,##0.00\ ;_-[$$-409]* &quot;-&quot;??_ ;_-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Lato"/>
      <family val="2"/>
    </font>
    <font>
      <b/>
      <sz val="12"/>
      <color indexed="8"/>
      <name val="Lato"/>
      <family val="2"/>
    </font>
    <font>
      <sz val="10"/>
      <name val="Lato"/>
      <family val="2"/>
    </font>
    <font>
      <b/>
      <sz val="12"/>
      <color theme="1"/>
      <name val="Gill Sans MT"/>
      <family val="2"/>
    </font>
    <font>
      <sz val="12"/>
      <color theme="1"/>
      <name val="Gill Sans MT"/>
      <family val="2"/>
    </font>
    <font>
      <sz val="12"/>
      <name val="Gill Sans MT"/>
      <family val="2"/>
    </font>
    <font>
      <sz val="12"/>
      <color rgb="FFFF0000"/>
      <name val="Gill Sans MT"/>
      <family val="2"/>
    </font>
    <font>
      <b/>
      <sz val="12"/>
      <name val="Gill Sans MT"/>
      <family val="2"/>
    </font>
    <font>
      <b/>
      <sz val="14"/>
      <color theme="1"/>
      <name val="Gill Sans MT"/>
      <family val="2"/>
    </font>
    <font>
      <b/>
      <sz val="11"/>
      <color theme="1"/>
      <name val="Calibri"/>
      <family val="2"/>
      <scheme val="minor"/>
    </font>
    <font>
      <sz val="12"/>
      <color rgb="FF000000"/>
      <name val="Gill Sans MT"/>
      <family val="2"/>
    </font>
    <font>
      <b/>
      <sz val="12"/>
      <color rgb="FF000000"/>
      <name val="Gill Sans MT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59">
    <xf numFmtId="0" fontId="0" fillId="0" borderId="0" xfId="0"/>
    <xf numFmtId="0" fontId="3" fillId="5" borderId="4" xfId="2" applyFont="1" applyFill="1" applyBorder="1" applyAlignment="1">
      <alignment horizontal="center" vertical="top" wrapText="1"/>
    </xf>
    <xf numFmtId="0" fontId="3" fillId="5" borderId="2" xfId="2" applyFont="1" applyFill="1" applyBorder="1" applyAlignment="1">
      <alignment horizontal="center" vertical="top" wrapText="1"/>
    </xf>
    <xf numFmtId="43" fontId="4" fillId="5" borderId="4" xfId="6" applyNumberFormat="1" applyFont="1" applyFill="1" applyBorder="1" applyAlignment="1">
      <alignment horizontal="center" wrapText="1"/>
    </xf>
    <xf numFmtId="0" fontId="3" fillId="5" borderId="9" xfId="2" applyFont="1" applyFill="1" applyBorder="1" applyAlignment="1">
      <alignment horizontal="center" vertical="top" wrapText="1"/>
    </xf>
    <xf numFmtId="0" fontId="3" fillId="5" borderId="0" xfId="2" applyFont="1" applyFill="1" applyAlignment="1">
      <alignment vertical="top" wrapText="1"/>
    </xf>
    <xf numFmtId="43" fontId="4" fillId="5" borderId="9" xfId="6" applyNumberFormat="1" applyFont="1" applyFill="1" applyBorder="1" applyAlignment="1">
      <alignment horizontal="center" wrapText="1"/>
    </xf>
    <xf numFmtId="43" fontId="4" fillId="4" borderId="7" xfId="6" applyNumberFormat="1" applyFont="1" applyFill="1" applyBorder="1" applyAlignment="1">
      <alignment horizontal="center" wrapText="1"/>
    </xf>
    <xf numFmtId="0" fontId="7" fillId="0" borderId="4" xfId="0" applyFont="1" applyBorder="1" applyAlignment="1">
      <alignment horizontal="center" vertical="center"/>
    </xf>
    <xf numFmtId="43" fontId="7" fillId="0" borderId="4" xfId="3" applyFont="1" applyBorder="1"/>
    <xf numFmtId="0" fontId="7" fillId="0" borderId="4" xfId="0" applyFont="1" applyBorder="1" applyAlignment="1">
      <alignment wrapText="1"/>
    </xf>
    <xf numFmtId="0" fontId="7" fillId="2" borderId="4" xfId="0" applyFont="1" applyFill="1" applyBorder="1" applyAlignment="1">
      <alignment horizontal="center" vertical="center"/>
    </xf>
    <xf numFmtId="0" fontId="6" fillId="2" borderId="4" xfId="0" applyFont="1" applyFill="1" applyBorder="1"/>
    <xf numFmtId="0" fontId="7" fillId="2" borderId="4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wrapText="1"/>
    </xf>
    <xf numFmtId="43" fontId="7" fillId="6" borderId="7" xfId="3" applyFont="1" applyFill="1" applyBorder="1" applyAlignment="1" applyProtection="1">
      <alignment horizontal="center" vertical="top" wrapText="1"/>
    </xf>
    <xf numFmtId="0" fontId="8" fillId="6" borderId="7" xfId="0" applyFont="1" applyFill="1" applyBorder="1" applyAlignment="1">
      <alignment horizontal="center" wrapText="1"/>
    </xf>
    <xf numFmtId="43" fontId="10" fillId="6" borderId="8" xfId="3" applyFont="1" applyFill="1" applyBorder="1" applyAlignment="1" applyProtection="1">
      <alignment horizontal="right" vertical="center" wrapText="1"/>
    </xf>
    <xf numFmtId="166" fontId="11" fillId="6" borderId="4" xfId="0" applyNumberFormat="1" applyFont="1" applyFill="1" applyBorder="1" applyAlignment="1">
      <alignment horizontal="center"/>
    </xf>
    <xf numFmtId="0" fontId="7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8" fillId="3" borderId="4" xfId="1" applyFont="1" applyFill="1" applyBorder="1" applyAlignment="1">
      <alignment horizontal="left" vertical="center" wrapText="1"/>
    </xf>
    <xf numFmtId="166" fontId="6" fillId="8" borderId="0" xfId="3" applyNumberFormat="1" applyFont="1" applyFill="1"/>
    <xf numFmtId="0" fontId="12" fillId="0" borderId="0" xfId="0" applyFont="1"/>
    <xf numFmtId="43" fontId="7" fillId="0" borderId="4" xfId="3" applyFont="1" applyBorder="1" applyAlignment="1">
      <alignment horizontal="center" vertical="center"/>
    </xf>
    <xf numFmtId="166" fontId="6" fillId="8" borderId="4" xfId="3" applyNumberFormat="1" applyFont="1" applyFill="1" applyBorder="1" applyAlignment="1">
      <alignment horizontal="center" vertical="center"/>
    </xf>
    <xf numFmtId="0" fontId="13" fillId="0" borderId="13" xfId="0" applyFont="1" applyBorder="1" applyAlignment="1">
      <alignment horizontal="right" vertical="center" wrapText="1"/>
    </xf>
    <xf numFmtId="0" fontId="13" fillId="0" borderId="13" xfId="0" applyFont="1" applyBorder="1" applyAlignment="1">
      <alignment horizontal="center" vertical="center" wrapText="1"/>
    </xf>
    <xf numFmtId="166" fontId="13" fillId="0" borderId="13" xfId="0" applyNumberFormat="1" applyFont="1" applyBorder="1" applyAlignment="1">
      <alignment horizontal="center" vertical="center" wrapText="1"/>
    </xf>
    <xf numFmtId="0" fontId="7" fillId="0" borderId="0" xfId="0" applyFont="1"/>
    <xf numFmtId="0" fontId="13" fillId="0" borderId="14" xfId="0" applyFont="1" applyBorder="1" applyAlignment="1">
      <alignment vertical="center" wrapText="1"/>
    </xf>
    <xf numFmtId="0" fontId="13" fillId="0" borderId="14" xfId="0" applyFont="1" applyBorder="1" applyAlignment="1">
      <alignment horizontal="center" vertical="center" wrapText="1"/>
    </xf>
    <xf numFmtId="166" fontId="13" fillId="0" borderId="14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3" fillId="3" borderId="13" xfId="0" applyFont="1" applyFill="1" applyBorder="1" applyAlignment="1">
      <alignment vertical="center" wrapText="1"/>
    </xf>
    <xf numFmtId="0" fontId="6" fillId="8" borderId="4" xfId="2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justify" vertical="center" wrapText="1"/>
    </xf>
    <xf numFmtId="0" fontId="10" fillId="8" borderId="10" xfId="0" applyFont="1" applyFill="1" applyBorder="1" applyAlignment="1">
      <alignment horizontal="center" vertical="top"/>
    </xf>
    <xf numFmtId="0" fontId="10" fillId="8" borderId="11" xfId="0" applyFont="1" applyFill="1" applyBorder="1" applyAlignment="1">
      <alignment horizontal="center" vertical="top"/>
    </xf>
    <xf numFmtId="0" fontId="10" fillId="8" borderId="12" xfId="0" applyFont="1" applyFill="1" applyBorder="1" applyAlignment="1">
      <alignment horizontal="center" vertical="top"/>
    </xf>
    <xf numFmtId="0" fontId="6" fillId="7" borderId="1" xfId="2" applyFont="1" applyFill="1" applyBorder="1" applyAlignment="1">
      <alignment horizontal="center" vertical="center" wrapText="1"/>
    </xf>
    <xf numFmtId="0" fontId="6" fillId="7" borderId="2" xfId="2" applyFont="1" applyFill="1" applyBorder="1" applyAlignment="1">
      <alignment horizontal="center" vertical="center" wrapText="1"/>
    </xf>
    <xf numFmtId="0" fontId="6" fillId="7" borderId="3" xfId="2" applyFont="1" applyFill="1" applyBorder="1" applyAlignment="1">
      <alignment horizontal="center" vertical="center" wrapText="1"/>
    </xf>
    <xf numFmtId="0" fontId="6" fillId="8" borderId="4" xfId="2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wrapText="1"/>
    </xf>
    <xf numFmtId="0" fontId="11" fillId="8" borderId="2" xfId="0" applyFont="1" applyFill="1" applyBorder="1" applyAlignment="1">
      <alignment horizontal="center" wrapText="1"/>
    </xf>
    <xf numFmtId="0" fontId="11" fillId="8" borderId="3" xfId="0" applyFont="1" applyFill="1" applyBorder="1" applyAlignment="1">
      <alignment horizontal="center" wrapText="1"/>
    </xf>
    <xf numFmtId="0" fontId="3" fillId="4" borderId="0" xfId="2" applyFont="1" applyFill="1" applyAlignment="1">
      <alignment horizontal="center" vertical="top" wrapText="1"/>
    </xf>
    <xf numFmtId="0" fontId="5" fillId="4" borderId="0" xfId="2" applyFont="1" applyFill="1" applyAlignment="1">
      <alignment wrapText="1"/>
    </xf>
    <xf numFmtId="0" fontId="3" fillId="4" borderId="5" xfId="2" applyFont="1" applyFill="1" applyBorder="1" applyAlignment="1">
      <alignment horizontal="center" vertical="top" wrapText="1"/>
    </xf>
    <xf numFmtId="0" fontId="3" fillId="4" borderId="6" xfId="2" applyFont="1" applyFill="1" applyBorder="1" applyAlignment="1">
      <alignment horizontal="center" vertical="top" wrapText="1"/>
    </xf>
  </cellXfs>
  <cellStyles count="8">
    <cellStyle name="Comma" xfId="3" builtinId="3"/>
    <cellStyle name="Comma 2 2 2" xfId="7" xr:uid="{C1C33D2D-F78D-4EA5-BA08-26E5D4EDA8F4}"/>
    <cellStyle name="Comma 3" xfId="6" xr:uid="{5B207DEC-C893-474C-9A77-3716693A7ACF}"/>
    <cellStyle name="Currency 2" xfId="5" xr:uid="{91DDE868-4BB3-4DF8-8F05-62ACB3D29273}"/>
    <cellStyle name="Normal" xfId="0" builtinId="0"/>
    <cellStyle name="Normal 2" xfId="1" xr:uid="{00000000-0005-0000-0000-000001000000}"/>
    <cellStyle name="Normal 3" xfId="4" xr:uid="{3867F179-75D0-4A2E-8C71-ADC6B5AF2A60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425450</xdr:colOff>
      <xdr:row>0</xdr:row>
      <xdr:rowOff>0</xdr:rowOff>
    </xdr:from>
    <xdr:to>
      <xdr:col>6</xdr:col>
      <xdr:colOff>93980</xdr:colOff>
      <xdr:row>0</xdr:row>
      <xdr:rowOff>311228</xdr:rowOff>
    </xdr:to>
    <xdr:pic>
      <xdr:nvPicPr>
        <xdr:cNvPr id="2" name="Picture 1" descr="C:\Users\AAMuse.WVSOM\Pictures\WV-Orange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2700" y="0"/>
          <a:ext cx="1268730" cy="3112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235358</xdr:colOff>
      <xdr:row>1</xdr:row>
      <xdr:rowOff>66675</xdr:rowOff>
    </xdr:to>
    <xdr:pic>
      <xdr:nvPicPr>
        <xdr:cNvPr id="2" name="Picture 1" descr="C:\Users\AAMuse.WVSOM\Pictures\WV-Orange.png">
          <a:extLst>
            <a:ext uri="{FF2B5EF4-FFF2-40B4-BE49-F238E27FC236}">
              <a16:creationId xmlns:a16="http://schemas.microsoft.com/office/drawing/2014/main" id="{99CA6F62-158E-415B-8A46-F5EB90343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750" y="0"/>
          <a:ext cx="844958" cy="25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workbookViewId="0">
      <selection activeCell="B31" sqref="B31"/>
    </sheetView>
  </sheetViews>
  <sheetFormatPr defaultRowHeight="14.75" x14ac:dyDescent="0.75"/>
  <cols>
    <col min="1" max="1" width="6.54296875" customWidth="1"/>
    <col min="2" max="2" width="74.2265625" customWidth="1"/>
    <col min="3" max="3" width="12.453125" customWidth="1"/>
    <col min="4" max="4" width="12.54296875" customWidth="1"/>
    <col min="5" max="5" width="15.453125" customWidth="1"/>
    <col min="6" max="6" width="22.86328125" customWidth="1"/>
  </cols>
  <sheetData>
    <row r="1" spans="1:6" ht="25.95" customHeight="1" x14ac:dyDescent="0.75">
      <c r="A1" s="48" t="s">
        <v>0</v>
      </c>
      <c r="B1" s="49"/>
      <c r="C1" s="49"/>
      <c r="D1" s="49"/>
      <c r="E1" s="49"/>
      <c r="F1" s="50"/>
    </row>
    <row r="2" spans="1:6" x14ac:dyDescent="0.75">
      <c r="A2" s="51" t="s">
        <v>1</v>
      </c>
      <c r="B2" s="51"/>
      <c r="C2" s="51"/>
      <c r="D2" s="51"/>
      <c r="E2" s="51"/>
      <c r="F2" s="51"/>
    </row>
    <row r="3" spans="1:6" x14ac:dyDescent="0.75">
      <c r="A3" s="51"/>
      <c r="B3" s="51"/>
      <c r="C3" s="51"/>
      <c r="D3" s="51"/>
      <c r="E3" s="51"/>
      <c r="F3" s="51"/>
    </row>
    <row r="4" spans="1:6" ht="18.25" x14ac:dyDescent="0.75">
      <c r="A4" s="43"/>
      <c r="B4" s="43" t="s">
        <v>42</v>
      </c>
      <c r="C4" s="43"/>
      <c r="D4" s="43"/>
      <c r="E4" s="43"/>
      <c r="F4" s="43"/>
    </row>
    <row r="5" spans="1:6" ht="18.25" x14ac:dyDescent="0.75">
      <c r="A5" s="24" t="s">
        <v>2</v>
      </c>
      <c r="B5" s="24" t="s">
        <v>3</v>
      </c>
      <c r="C5" s="24" t="s">
        <v>4</v>
      </c>
      <c r="D5" s="24" t="s">
        <v>5</v>
      </c>
      <c r="E5" s="24" t="s">
        <v>6</v>
      </c>
      <c r="F5" s="24" t="s">
        <v>7</v>
      </c>
    </row>
    <row r="6" spans="1:6" ht="18.25" x14ac:dyDescent="1.1000000000000001">
      <c r="A6" s="11">
        <v>1</v>
      </c>
      <c r="B6" s="12" t="s">
        <v>8</v>
      </c>
      <c r="C6" s="13"/>
      <c r="D6" s="13"/>
      <c r="E6" s="13"/>
      <c r="F6" s="13"/>
    </row>
    <row r="7" spans="1:6" ht="73.95" customHeight="1" x14ac:dyDescent="0.75">
      <c r="A7" s="8">
        <v>1.1000000000000001</v>
      </c>
      <c r="B7" s="25" t="s">
        <v>9</v>
      </c>
      <c r="C7" s="8" t="s">
        <v>10</v>
      </c>
      <c r="D7" s="8">
        <f>(0.6*0.4*2225)+(246*0.6*0.4)</f>
        <v>593.04</v>
      </c>
      <c r="E7" s="8"/>
      <c r="F7" s="28"/>
    </row>
    <row r="8" spans="1:6" ht="54.75" x14ac:dyDescent="1.1000000000000001">
      <c r="A8" s="8">
        <v>1.2</v>
      </c>
      <c r="B8" s="10" t="s">
        <v>40</v>
      </c>
      <c r="C8" s="8" t="s">
        <v>11</v>
      </c>
      <c r="D8" s="8">
        <v>2225</v>
      </c>
      <c r="E8" s="8"/>
      <c r="F8" s="28"/>
    </row>
    <row r="9" spans="1:6" ht="54.75" x14ac:dyDescent="1.1000000000000001">
      <c r="A9" s="8">
        <v>1.3</v>
      </c>
      <c r="B9" s="10" t="s">
        <v>12</v>
      </c>
      <c r="C9" s="8" t="s">
        <v>11</v>
      </c>
      <c r="D9" s="8">
        <v>246</v>
      </c>
      <c r="E9" s="8"/>
      <c r="F9" s="28"/>
    </row>
    <row r="10" spans="1:6" ht="21" x14ac:dyDescent="1.25">
      <c r="A10" s="52" t="s">
        <v>13</v>
      </c>
      <c r="B10" s="53"/>
      <c r="C10" s="53"/>
      <c r="D10" s="53"/>
      <c r="E10" s="54"/>
      <c r="F10" s="29">
        <f>SUM(F7:F9)</f>
        <v>0</v>
      </c>
    </row>
    <row r="11" spans="1:6" ht="18.25" x14ac:dyDescent="1.1000000000000001">
      <c r="A11" s="11">
        <v>2</v>
      </c>
      <c r="B11" s="12" t="s">
        <v>14</v>
      </c>
      <c r="C11" s="13"/>
      <c r="D11" s="13"/>
      <c r="E11" s="13"/>
      <c r="F11" s="13"/>
    </row>
    <row r="12" spans="1:6" ht="36.5" x14ac:dyDescent="1.1000000000000001">
      <c r="A12" s="8">
        <v>2.1</v>
      </c>
      <c r="B12" s="10" t="s">
        <v>15</v>
      </c>
      <c r="C12" s="14" t="s">
        <v>16</v>
      </c>
      <c r="D12" s="8">
        <v>1</v>
      </c>
      <c r="E12" s="14"/>
      <c r="F12" s="9"/>
    </row>
    <row r="13" spans="1:6" ht="54.75" x14ac:dyDescent="1.1000000000000001">
      <c r="A13" s="8">
        <v>2.2000000000000002</v>
      </c>
      <c r="B13" s="10" t="s">
        <v>17</v>
      </c>
      <c r="C13" s="14" t="s">
        <v>18</v>
      </c>
      <c r="D13" s="8">
        <v>16</v>
      </c>
      <c r="E13" s="15"/>
      <c r="F13" s="9"/>
    </row>
    <row r="14" spans="1:6" ht="54.75" x14ac:dyDescent="1.1000000000000001">
      <c r="A14" s="8">
        <v>2.2999999999999998</v>
      </c>
      <c r="B14" s="10" t="s">
        <v>19</v>
      </c>
      <c r="C14" s="8" t="s">
        <v>10</v>
      </c>
      <c r="D14" s="8">
        <f>25*0.15*0.15</f>
        <v>0.5625</v>
      </c>
      <c r="E14" s="15"/>
      <c r="F14" s="9"/>
    </row>
    <row r="15" spans="1:6" ht="22.95" customHeight="1" x14ac:dyDescent="1.1000000000000001">
      <c r="A15" s="8">
        <v>2.4</v>
      </c>
      <c r="B15" s="10" t="s">
        <v>20</v>
      </c>
      <c r="C15" s="14" t="s">
        <v>16</v>
      </c>
      <c r="D15" s="8">
        <v>2</v>
      </c>
      <c r="E15" s="14"/>
      <c r="F15" s="9"/>
    </row>
    <row r="16" spans="1:6" ht="36.5" x14ac:dyDescent="1.1000000000000001">
      <c r="A16" s="8">
        <v>2.5</v>
      </c>
      <c r="B16" s="10" t="s">
        <v>21</v>
      </c>
      <c r="C16" s="14" t="s">
        <v>18</v>
      </c>
      <c r="D16" s="8">
        <v>1</v>
      </c>
      <c r="E16" s="14"/>
      <c r="F16" s="9"/>
    </row>
    <row r="17" spans="1:6" ht="36.5" x14ac:dyDescent="1.1000000000000001">
      <c r="A17" s="8">
        <v>2.6</v>
      </c>
      <c r="B17" s="23" t="s">
        <v>22</v>
      </c>
      <c r="C17" s="14" t="s">
        <v>11</v>
      </c>
      <c r="D17" s="8">
        <v>25</v>
      </c>
      <c r="E17" s="14"/>
      <c r="F17" s="9"/>
    </row>
    <row r="18" spans="1:6" ht="21" x14ac:dyDescent="1.25">
      <c r="A18" s="52" t="s">
        <v>13</v>
      </c>
      <c r="B18" s="53"/>
      <c r="C18" s="53"/>
      <c r="D18" s="53"/>
      <c r="E18" s="54"/>
      <c r="F18" s="29">
        <f>SUM(F12:F17)</f>
        <v>0</v>
      </c>
    </row>
    <row r="19" spans="1:6" ht="18.25" x14ac:dyDescent="1.1000000000000001">
      <c r="A19" s="11">
        <v>3</v>
      </c>
      <c r="B19" s="12" t="s">
        <v>23</v>
      </c>
      <c r="C19" s="13"/>
      <c r="D19" s="13"/>
      <c r="E19" s="13"/>
      <c r="F19" s="13"/>
    </row>
    <row r="20" spans="1:6" s="33" customFormat="1" ht="111" customHeight="1" x14ac:dyDescent="1.1000000000000001">
      <c r="A20" s="30">
        <v>3.1</v>
      </c>
      <c r="B20" s="44" t="s">
        <v>41</v>
      </c>
      <c r="C20" s="31" t="s">
        <v>18</v>
      </c>
      <c r="D20" s="31">
        <v>1</v>
      </c>
      <c r="E20" s="32"/>
      <c r="F20" s="32"/>
    </row>
    <row r="21" spans="1:6" s="33" customFormat="1" ht="47.4" customHeight="1" x14ac:dyDescent="1.1000000000000001">
      <c r="A21" s="30">
        <v>3.2</v>
      </c>
      <c r="B21" s="23" t="s">
        <v>24</v>
      </c>
      <c r="C21" s="35" t="s">
        <v>18</v>
      </c>
      <c r="D21" s="35">
        <v>1</v>
      </c>
      <c r="E21" s="36"/>
      <c r="F21" s="32"/>
    </row>
    <row r="22" spans="1:6" s="33" customFormat="1" ht="73.95" customHeight="1" x14ac:dyDescent="1.1000000000000001">
      <c r="A22" s="30">
        <v>3.3</v>
      </c>
      <c r="B22" s="42" t="s">
        <v>25</v>
      </c>
      <c r="C22" s="31" t="s">
        <v>18</v>
      </c>
      <c r="D22" s="31">
        <v>14</v>
      </c>
      <c r="E22" s="37"/>
      <c r="F22" s="32"/>
    </row>
    <row r="23" spans="1:6" s="33" customFormat="1" ht="22.95" customHeight="1" x14ac:dyDescent="1.1000000000000001">
      <c r="A23" s="30">
        <v>3.4</v>
      </c>
      <c r="B23" s="34" t="s">
        <v>26</v>
      </c>
      <c r="C23" s="31" t="s">
        <v>4</v>
      </c>
      <c r="D23" s="35">
        <v>1</v>
      </c>
      <c r="E23" s="37"/>
      <c r="F23" s="32"/>
    </row>
    <row r="24" spans="1:6" s="33" customFormat="1" ht="21" customHeight="1" x14ac:dyDescent="1.1000000000000001">
      <c r="A24" s="30">
        <v>3.5</v>
      </c>
      <c r="B24" s="34" t="s">
        <v>27</v>
      </c>
      <c r="C24" s="31" t="s">
        <v>4</v>
      </c>
      <c r="D24" s="35">
        <v>1</v>
      </c>
      <c r="E24" s="37"/>
      <c r="F24" s="32"/>
    </row>
    <row r="25" spans="1:6" s="33" customFormat="1" ht="21" customHeight="1" x14ac:dyDescent="1.1000000000000001">
      <c r="A25" s="30">
        <v>3.6</v>
      </c>
      <c r="B25" s="34" t="s">
        <v>28</v>
      </c>
      <c r="C25" s="38" t="s">
        <v>11</v>
      </c>
      <c r="D25" s="39">
        <v>80</v>
      </c>
      <c r="E25" s="37"/>
      <c r="F25" s="32"/>
    </row>
    <row r="26" spans="1:6" s="33" customFormat="1" ht="108" customHeight="1" x14ac:dyDescent="1.1000000000000001">
      <c r="A26" s="30">
        <v>3.7</v>
      </c>
      <c r="B26" s="34" t="s">
        <v>29</v>
      </c>
      <c r="C26" s="38" t="s">
        <v>30</v>
      </c>
      <c r="D26" s="39">
        <v>1</v>
      </c>
      <c r="E26" s="37"/>
      <c r="F26" s="32"/>
    </row>
    <row r="27" spans="1:6" s="41" customFormat="1" ht="71.400000000000006" customHeight="1" x14ac:dyDescent="0.75">
      <c r="A27" s="30">
        <v>3.8</v>
      </c>
      <c r="B27" s="40" t="s">
        <v>39</v>
      </c>
      <c r="C27" s="38" t="s">
        <v>30</v>
      </c>
      <c r="D27" s="39">
        <v>1</v>
      </c>
      <c r="E27" s="37"/>
      <c r="F27" s="32"/>
    </row>
    <row r="28" spans="1:6" s="33" customFormat="1" ht="31.2" customHeight="1" x14ac:dyDescent="1.1000000000000001">
      <c r="A28" s="30">
        <v>3.9</v>
      </c>
      <c r="B28" s="23" t="s">
        <v>31</v>
      </c>
      <c r="C28" s="8" t="s">
        <v>18</v>
      </c>
      <c r="D28" s="8">
        <v>1</v>
      </c>
      <c r="E28" s="8"/>
      <c r="F28" s="28"/>
    </row>
    <row r="29" spans="1:6" ht="19" thickBot="1" x14ac:dyDescent="1.25">
      <c r="A29" s="45" t="s">
        <v>32</v>
      </c>
      <c r="B29" s="46"/>
      <c r="C29" s="46"/>
      <c r="D29" s="46"/>
      <c r="E29" s="47"/>
      <c r="F29" s="26">
        <f>SUM(F20:F28)</f>
        <v>0</v>
      </c>
    </row>
    <row r="30" spans="1:6" ht="19" thickBot="1" x14ac:dyDescent="1.25">
      <c r="A30" s="16"/>
      <c r="B30" s="17"/>
      <c r="C30" s="18"/>
      <c r="D30" s="19"/>
      <c r="E30" s="20"/>
      <c r="F30" s="21">
        <f>(F10+F29)*0.03</f>
        <v>0</v>
      </c>
    </row>
    <row r="31" spans="1:6" ht="21.75" thickBot="1" x14ac:dyDescent="1.4">
      <c r="A31" s="16"/>
      <c r="B31" s="17" t="s">
        <v>43</v>
      </c>
      <c r="C31" s="18"/>
      <c r="D31" s="19"/>
      <c r="E31" s="20"/>
      <c r="F31" s="22">
        <f>F29+F10+F30</f>
        <v>0</v>
      </c>
    </row>
    <row r="34" spans="2:2" x14ac:dyDescent="0.75">
      <c r="B34" s="27"/>
    </row>
  </sheetData>
  <mergeCells count="5">
    <mergeCell ref="A29:E29"/>
    <mergeCell ref="A1:F1"/>
    <mergeCell ref="A2:F3"/>
    <mergeCell ref="A10:E10"/>
    <mergeCell ref="A18:E1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30AC4-3698-43B2-83E0-AB9609CB3578}">
  <dimension ref="A1:C5"/>
  <sheetViews>
    <sheetView tabSelected="1" workbookViewId="0">
      <selection activeCell="G7" sqref="G7"/>
    </sheetView>
  </sheetViews>
  <sheetFormatPr defaultRowHeight="14.75" x14ac:dyDescent="0.75"/>
  <cols>
    <col min="2" max="2" width="33.86328125" customWidth="1"/>
    <col min="3" max="3" width="14.2265625" customWidth="1"/>
  </cols>
  <sheetData>
    <row r="1" spans="1:3" x14ac:dyDescent="0.75">
      <c r="A1" s="55" t="s">
        <v>33</v>
      </c>
      <c r="B1" s="56"/>
      <c r="C1" s="56"/>
    </row>
    <row r="2" spans="1:3" x14ac:dyDescent="0.75">
      <c r="A2" s="56"/>
      <c r="B2" s="56"/>
      <c r="C2" s="56"/>
    </row>
    <row r="3" spans="1:3" ht="19.25" x14ac:dyDescent="1.1499999999999999">
      <c r="A3" s="1" t="s">
        <v>34</v>
      </c>
      <c r="B3" s="2" t="s">
        <v>35</v>
      </c>
      <c r="C3" s="3" t="s">
        <v>36</v>
      </c>
    </row>
    <row r="4" spans="1:3" ht="20" thickBot="1" x14ac:dyDescent="1.3">
      <c r="A4" s="4">
        <v>1</v>
      </c>
      <c r="B4" s="5" t="s">
        <v>37</v>
      </c>
      <c r="C4" s="6">
        <f>'Water extension'!F31</f>
        <v>0</v>
      </c>
    </row>
    <row r="5" spans="1:3" ht="20" thickBot="1" x14ac:dyDescent="1.3">
      <c r="A5" s="57" t="s">
        <v>38</v>
      </c>
      <c r="B5" s="58"/>
      <c r="C5" s="7">
        <f>SUM(C4:C4,)</f>
        <v>0</v>
      </c>
    </row>
  </sheetData>
  <mergeCells count="2">
    <mergeCell ref="A1:C2"/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Water extension</vt:lpstr>
      <vt:lpstr>Summary 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Eng Duale</dc:creator>
  <cp:keywords/>
  <dc:description/>
  <cp:lastModifiedBy>Yahye Omer Waberi</cp:lastModifiedBy>
  <cp:revision/>
  <dcterms:created xsi:type="dcterms:W3CDTF">2023-06-21T10:13:19Z</dcterms:created>
  <dcterms:modified xsi:type="dcterms:W3CDTF">2025-01-15T09:03:51Z</dcterms:modified>
  <cp:category/>
  <cp:contentStatus/>
</cp:coreProperties>
</file>